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definedNames>
    <definedName name="а1" localSheetId="0">'1'!$1:$1048576</definedName>
    <definedName name="а1">#REF!</definedName>
    <definedName name="_xlnm.Print_Titles" localSheetId="0">'1'!$5:$7</definedName>
    <definedName name="_xlnm.Print_Area" localSheetId="0">'1'!$A$1:$K$80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G21" i="1"/>
  <c r="G19" i="1"/>
  <c r="F15" i="1"/>
  <c r="E63" i="1"/>
  <c r="E37" i="1"/>
  <c r="E34" i="1"/>
  <c r="E25" i="1"/>
  <c r="E22" i="1"/>
  <c r="E19" i="1"/>
  <c r="E15" i="1"/>
  <c r="D8" i="1"/>
  <c r="D11" i="1"/>
  <c r="D15" i="1"/>
  <c r="D19" i="1"/>
  <c r="D20" i="1"/>
  <c r="D22" i="1"/>
  <c r="D23" i="1"/>
  <c r="D25" i="1"/>
  <c r="C79" i="1"/>
  <c r="E78" i="1"/>
  <c r="C78" i="1" s="1"/>
  <c r="C77" i="1"/>
  <c r="C76" i="1"/>
  <c r="G75" i="1"/>
  <c r="F75" i="1"/>
  <c r="E75" i="1"/>
  <c r="C75" i="1" s="1"/>
  <c r="C74" i="1"/>
  <c r="C73" i="1"/>
  <c r="G72" i="1"/>
  <c r="F72" i="1"/>
  <c r="E72" i="1"/>
  <c r="C71" i="1"/>
  <c r="C70" i="1"/>
  <c r="G69" i="1"/>
  <c r="F69" i="1"/>
  <c r="E69" i="1"/>
  <c r="C69" i="1" s="1"/>
  <c r="C68" i="1"/>
  <c r="G67" i="1"/>
  <c r="F67" i="1"/>
  <c r="E67" i="1"/>
  <c r="C67" i="1" s="1"/>
  <c r="G66" i="1"/>
  <c r="F66" i="1"/>
  <c r="E66" i="1"/>
  <c r="C66" i="1" s="1"/>
  <c r="C65" i="1"/>
  <c r="G64" i="1"/>
  <c r="F64" i="1"/>
  <c r="E64" i="1"/>
  <c r="C64" i="1" s="1"/>
  <c r="G63" i="1"/>
  <c r="F63" i="1"/>
  <c r="C63" i="1"/>
  <c r="C61" i="1"/>
  <c r="C60" i="1"/>
  <c r="C59" i="1"/>
  <c r="C58" i="1"/>
  <c r="C57" i="1"/>
  <c r="C56" i="1"/>
  <c r="C55" i="1"/>
  <c r="C54" i="1"/>
  <c r="C53" i="1"/>
  <c r="D52" i="1"/>
  <c r="C52" i="1"/>
  <c r="D51" i="1"/>
  <c r="C51" i="1"/>
  <c r="G50" i="1"/>
  <c r="F50" i="1"/>
  <c r="C50" i="1" s="1"/>
  <c r="E50" i="1"/>
  <c r="D50" i="1"/>
  <c r="D49" i="1"/>
  <c r="C49" i="1" s="1"/>
  <c r="D48" i="1"/>
  <c r="C48" i="1" s="1"/>
  <c r="G47" i="1"/>
  <c r="F47" i="1"/>
  <c r="E47" i="1"/>
  <c r="D47" i="1"/>
  <c r="C47" i="1"/>
  <c r="G43" i="1"/>
  <c r="F43" i="1"/>
  <c r="E43" i="1"/>
  <c r="D43" i="1"/>
  <c r="C43" i="1"/>
  <c r="C38" i="1"/>
  <c r="G37" i="1"/>
  <c r="F37" i="1"/>
  <c r="C37" i="1"/>
  <c r="C36" i="1"/>
  <c r="C35" i="1"/>
  <c r="G34" i="1"/>
  <c r="F34" i="1"/>
  <c r="C34" i="1"/>
  <c r="C33" i="1"/>
  <c r="C32" i="1"/>
  <c r="G31" i="1"/>
  <c r="E31" i="1"/>
  <c r="C31" i="1" s="1"/>
  <c r="C30" i="1"/>
  <c r="C29" i="1"/>
  <c r="G28" i="1"/>
  <c r="F28" i="1"/>
  <c r="E28" i="1"/>
  <c r="C28" i="1" s="1"/>
  <c r="G26" i="1"/>
  <c r="F26" i="1"/>
  <c r="E26" i="1"/>
  <c r="C26" i="1" s="1"/>
  <c r="G24" i="1"/>
  <c r="G22" i="1" s="1"/>
  <c r="F24" i="1"/>
  <c r="F27" i="1" s="1"/>
  <c r="F25" i="1" s="1"/>
  <c r="E24" i="1"/>
  <c r="C24" i="1" s="1"/>
  <c r="C23" i="1"/>
  <c r="F22" i="1"/>
  <c r="G20" i="1"/>
  <c r="F20" i="1"/>
  <c r="F17" i="1"/>
  <c r="F21" i="1" s="1"/>
  <c r="F19" i="1" s="1"/>
  <c r="E17" i="1"/>
  <c r="E21" i="1" s="1"/>
  <c r="E16" i="1"/>
  <c r="E20" i="1" s="1"/>
  <c r="C16" i="1"/>
  <c r="C13" i="1"/>
  <c r="E12" i="1"/>
  <c r="C12" i="1" s="1"/>
  <c r="G11" i="1"/>
  <c r="F11" i="1"/>
  <c r="E11" i="1"/>
  <c r="C11" i="1" s="1"/>
  <c r="C10" i="1"/>
  <c r="G8" i="1"/>
  <c r="F8" i="1"/>
  <c r="C72" i="1" l="1"/>
  <c r="C20" i="1"/>
  <c r="G15" i="1"/>
  <c r="C15" i="1" s="1"/>
  <c r="C17" i="1"/>
  <c r="E27" i="1"/>
  <c r="G27" i="1"/>
  <c r="G25" i="1" s="1"/>
  <c r="E9" i="1"/>
  <c r="C22" i="1"/>
  <c r="C19" i="1" l="1"/>
  <c r="E8" i="1"/>
  <c r="C8" i="1" s="1"/>
  <c r="C9" i="1"/>
  <c r="C27" i="1"/>
  <c r="C25" i="1"/>
  <c r="C21" i="1"/>
</calcChain>
</file>

<file path=xl/sharedStrings.xml><?xml version="1.0" encoding="utf-8"?>
<sst xmlns="http://schemas.openxmlformats.org/spreadsheetml/2006/main" count="89" uniqueCount="37">
  <si>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</si>
  <si>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</si>
  <si>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>«Реализация молодежной политики и патриотического воспитания граждан в Артинском городском округе до 2027 года»</t>
  </si>
  <si>
    <t>№ строки</t>
  </si>
  <si>
    <t>Наименование мероприятия/ Источники расходов на финансирование</t>
  </si>
  <si>
    <t>Объем расходов на выполнение мероприятия за счет всех источников ресурсного обеспечения, тыс рублей</t>
  </si>
  <si>
    <t>Номер строки целевого показателя, на достижение которого направлены мероприятия</t>
  </si>
  <si>
    <t>Всего</t>
  </si>
  <si>
    <t xml:space="preserve">ВСЕГО  ПО   МУНИЦИПАЛЬНОЙ  ПРОГРАММЕ, в том числе:              </t>
  </si>
  <si>
    <t>областной бюджет</t>
  </si>
  <si>
    <t>местный бюджет</t>
  </si>
  <si>
    <t>Прочие нужды</t>
  </si>
  <si>
    <t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</si>
  <si>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</si>
  <si>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>Всего по направлению «Прочие нужды», в том числе</t>
  </si>
  <si>
    <r>
      <rPr>
        <b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</si>
  <si>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>5,6,8,12,14,16</t>
  </si>
  <si>
    <r>
      <rPr>
        <b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</si>
  <si>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>5,6,8,12,14,15,16</t>
  </si>
  <si>
    <r>
      <rPr>
        <b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</si>
  <si>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нет</t>
  </si>
  <si>
    <r>
      <rPr>
        <b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</si>
  <si>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</si>
  <si>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5,6,8,10,12,14,16</t>
  </si>
  <si>
    <r>
      <rPr>
        <b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</si>
  <si>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15,16,22</t>
  </si>
  <si>
    <r>
      <rPr>
        <b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</si>
  <si>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r>
      <rPr>
        <b/>
        <sz val="12"/>
        <rFont val="Times New Roman"/>
        <family val="1"/>
        <charset val="204"/>
      </rP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</si>
  <si>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Реализация мероприятий по патриотическому воспитанию граждан" </t>
  </si>
  <si>
    <t>Мероприятие 1                                  Организация военно-патриотического воспитания и допризывной подготовки молодых граждан</t>
  </si>
  <si>
    <r>
      <rPr>
        <b/>
        <sz val="12"/>
        <rFont val="Times New Roman"/>
        <family val="1"/>
        <charset val="204"/>
      </rPr>
      <t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</si>
  <si>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/>
        <sz val="12"/>
        <rFont val="Times New Roman"/>
        <family val="1"/>
        <charset val="204"/>
      </rPr>
      <t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</si>
  <si>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</si>
  <si>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</si>
  <si>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>20,0,22,24</t>
  </si>
  <si>
    <t>12,14,20,24</t>
  </si>
  <si>
    <r>
      <rPr>
        <b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>Участие в подготовке и проведениепоисковых экспедиций, всего, из них: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</si>
</sst>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9" fillId="2" borderId="6" xfId="0" applyFont="1" applyFill="1" applyBorder="1" applyAlignment="1"/>
    <xf numFmtId="0" fontId="3" fillId="2" borderId="7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/>
    <xf numFmtId="0" fontId="6" fillId="2" borderId="2" xfId="0" applyFont="1" applyFill="1" applyBorder="1"/>
    <xf numFmtId="0" fontId="10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6" fillId="2" borderId="4" xfId="0" applyFont="1" applyFill="1" applyBorder="1"/>
    <xf numFmtId="0" fontId="10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left" vertical="top" wrapText="1" indent="2"/>
    </xf>
    <xf numFmtId="0" fontId="12" fillId="2" borderId="4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58" zoomScale="90" zoomScaleNormal="90" zoomScalePageLayoutView="75" workbookViewId="0">
      <selection activeCell="B18" sqref="B18:J18"/>
    </sheetView>
  </sheetViews>
  <sheetFormatPr defaultColWidth="8.7109375" defaultRowHeight="15" x14ac:dyDescent="0.25"/>
  <cols>
    <col min="1" max="1" width="6.140625" style="1" customWidth="1"/>
    <col min="2" max="2" width="46.5703125" customWidth="1"/>
    <col min="3" max="4" width="15.7109375" customWidth="1"/>
    <col min="5" max="5" width="15.140625" style="2" customWidth="1"/>
    <col min="6" max="6" width="13.5703125" style="3" customWidth="1"/>
    <col min="7" max="7" width="14" customWidth="1"/>
    <col min="8" max="8" width="13.140625" style="3" customWidth="1"/>
    <col min="9" max="9" width="13.42578125" style="3" customWidth="1"/>
    <col min="10" max="10" width="32.7109375" customWidth="1"/>
  </cols>
  <sheetData>
    <row r="1" spans="1:10" ht="110.25" x14ac:dyDescent="0.25">
      <c r="A1" s="4"/>
      <c r="B1" s="5"/>
      <c r="C1" s="6"/>
      <c r="D1" s="6"/>
      <c r="E1" s="7"/>
      <c r="F1" s="8"/>
      <c r="G1" s="6"/>
      <c r="H1" s="8"/>
      <c r="I1" s="8"/>
      <c r="J1" s="9" t="s">
        <v>0</v>
      </c>
    </row>
    <row r="2" spans="1:10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" customHeight="1" x14ac:dyDescent="0.25">
      <c r="A4" s="10"/>
      <c r="B4" s="69"/>
      <c r="C4" s="69"/>
      <c r="D4" s="69"/>
      <c r="E4" s="69"/>
      <c r="F4" s="69"/>
      <c r="G4" s="69"/>
      <c r="H4" s="69"/>
      <c r="I4" s="69"/>
      <c r="J4" s="69"/>
    </row>
    <row r="5" spans="1:10" ht="39" customHeight="1" x14ac:dyDescent="0.25">
      <c r="A5" s="70" t="s">
        <v>3</v>
      </c>
      <c r="B5" s="71" t="s">
        <v>4</v>
      </c>
      <c r="C5" s="72" t="s">
        <v>5</v>
      </c>
      <c r="D5" s="72"/>
      <c r="E5" s="72"/>
      <c r="F5" s="72"/>
      <c r="G5" s="72"/>
      <c r="H5" s="72"/>
      <c r="I5" s="72"/>
      <c r="J5" s="71" t="s">
        <v>6</v>
      </c>
    </row>
    <row r="6" spans="1:10" ht="25.5" customHeight="1" x14ac:dyDescent="0.25">
      <c r="A6" s="70"/>
      <c r="B6" s="71"/>
      <c r="C6" s="12" t="s">
        <v>7</v>
      </c>
      <c r="D6" s="12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71"/>
    </row>
    <row r="7" spans="1:10" x14ac:dyDescent="0.25">
      <c r="A7" s="11">
        <v>1</v>
      </c>
      <c r="B7" s="15">
        <v>2</v>
      </c>
      <c r="C7" s="15">
        <v>3</v>
      </c>
      <c r="D7" s="15">
        <v>4</v>
      </c>
      <c r="E7" s="15">
        <v>5</v>
      </c>
      <c r="F7" s="16">
        <v>6</v>
      </c>
      <c r="G7" s="15">
        <v>7</v>
      </c>
      <c r="H7" s="16">
        <v>8</v>
      </c>
      <c r="I7" s="16">
        <v>9</v>
      </c>
      <c r="J7" s="15">
        <v>10</v>
      </c>
    </row>
    <row r="8" spans="1:10" ht="36.75" customHeight="1" x14ac:dyDescent="0.25">
      <c r="A8" s="17">
        <v>1</v>
      </c>
      <c r="B8" s="18" t="s">
        <v>8</v>
      </c>
      <c r="C8" s="19">
        <f t="shared" ref="C8:C13" si="0">E8+F8+G8+H8+I8+D8</f>
        <v>23982.799999999999</v>
      </c>
      <c r="D8" s="20">
        <f>D9+D10</f>
        <v>6216</v>
      </c>
      <c r="E8" s="21">
        <f>E9+E10</f>
        <v>6412.8</v>
      </c>
      <c r="F8" s="20">
        <f>F9+F10</f>
        <v>5823</v>
      </c>
      <c r="G8" s="21">
        <f>G9+G10</f>
        <v>5531</v>
      </c>
      <c r="H8" s="20"/>
      <c r="I8" s="20"/>
      <c r="J8" s="22"/>
    </row>
    <row r="9" spans="1:10" ht="15" customHeight="1" x14ac:dyDescent="0.25">
      <c r="A9" s="17">
        <v>2</v>
      </c>
      <c r="B9" s="23" t="s">
        <v>9</v>
      </c>
      <c r="C9" s="19">
        <f t="shared" si="0"/>
        <v>341.8</v>
      </c>
      <c r="D9" s="20">
        <v>157</v>
      </c>
      <c r="E9" s="21">
        <f>E12</f>
        <v>184.8</v>
      </c>
      <c r="F9" s="20">
        <v>0</v>
      </c>
      <c r="G9" s="21">
        <v>0</v>
      </c>
      <c r="H9" s="20"/>
      <c r="I9" s="20"/>
      <c r="J9" s="22"/>
    </row>
    <row r="10" spans="1:10" ht="15.75" x14ac:dyDescent="0.25">
      <c r="A10" s="17">
        <v>3</v>
      </c>
      <c r="B10" s="24" t="s">
        <v>10</v>
      </c>
      <c r="C10" s="19">
        <f t="shared" si="0"/>
        <v>23641</v>
      </c>
      <c r="D10" s="20">
        <v>6059</v>
      </c>
      <c r="E10" s="21">
        <v>6228</v>
      </c>
      <c r="F10" s="20">
        <v>5823</v>
      </c>
      <c r="G10" s="21">
        <v>5531</v>
      </c>
      <c r="H10" s="20"/>
      <c r="I10" s="20"/>
      <c r="J10" s="22"/>
    </row>
    <row r="11" spans="1:10" ht="15.75" x14ac:dyDescent="0.25">
      <c r="A11" s="17">
        <v>4</v>
      </c>
      <c r="B11" s="25" t="s">
        <v>11</v>
      </c>
      <c r="C11" s="19">
        <f t="shared" si="0"/>
        <v>23982.799999999999</v>
      </c>
      <c r="D11" s="20">
        <f>D12+D13</f>
        <v>6216</v>
      </c>
      <c r="E11" s="21">
        <f>E12+E13</f>
        <v>6412.8</v>
      </c>
      <c r="F11" s="20">
        <f>F12+F13</f>
        <v>5823</v>
      </c>
      <c r="G11" s="21">
        <f>G12+G13</f>
        <v>5531</v>
      </c>
      <c r="H11" s="20"/>
      <c r="I11" s="20"/>
      <c r="J11" s="22"/>
    </row>
    <row r="12" spans="1:10" ht="15.75" x14ac:dyDescent="0.25">
      <c r="A12" s="17">
        <v>5</v>
      </c>
      <c r="B12" s="26" t="s">
        <v>9</v>
      </c>
      <c r="C12" s="19">
        <f t="shared" si="0"/>
        <v>341.8</v>
      </c>
      <c r="D12" s="20">
        <v>157</v>
      </c>
      <c r="E12" s="21">
        <f>E16+E64</f>
        <v>184.8</v>
      </c>
      <c r="F12" s="20"/>
      <c r="G12" s="21"/>
      <c r="H12" s="20"/>
      <c r="I12" s="20"/>
      <c r="J12" s="22"/>
    </row>
    <row r="13" spans="1:10" ht="15.75" x14ac:dyDescent="0.25">
      <c r="A13" s="17">
        <v>6</v>
      </c>
      <c r="B13" s="27" t="s">
        <v>10</v>
      </c>
      <c r="C13" s="19">
        <f t="shared" si="0"/>
        <v>23641</v>
      </c>
      <c r="D13" s="28">
        <v>6059</v>
      </c>
      <c r="E13" s="21">
        <v>6228</v>
      </c>
      <c r="F13" s="20">
        <v>5823</v>
      </c>
      <c r="G13" s="21">
        <v>5531</v>
      </c>
      <c r="H13" s="20"/>
      <c r="I13" s="20"/>
      <c r="J13" s="29"/>
    </row>
    <row r="14" spans="1:10" ht="28.5" customHeight="1" x14ac:dyDescent="0.25">
      <c r="A14" s="17">
        <v>7</v>
      </c>
      <c r="B14" s="65" t="s">
        <v>12</v>
      </c>
      <c r="C14" s="65"/>
      <c r="D14" s="65"/>
      <c r="E14" s="65"/>
      <c r="F14" s="65"/>
      <c r="G14" s="65"/>
      <c r="H14" s="65"/>
      <c r="I14" s="65"/>
      <c r="J14" s="30"/>
    </row>
    <row r="15" spans="1:10" ht="33" customHeight="1" x14ac:dyDescent="0.25">
      <c r="A15" s="17">
        <v>8</v>
      </c>
      <c r="B15" s="31" t="s">
        <v>13</v>
      </c>
      <c r="C15" s="19">
        <f>E15+F15+G15+H15+I15+D15</f>
        <v>23643</v>
      </c>
      <c r="D15" s="20">
        <f>D16+D17</f>
        <v>6216</v>
      </c>
      <c r="E15" s="32">
        <f>E16+E17</f>
        <v>6283</v>
      </c>
      <c r="F15" s="33">
        <f>+F17</f>
        <v>5718</v>
      </c>
      <c r="G15" s="33">
        <f>G16+G17</f>
        <v>5426</v>
      </c>
      <c r="H15" s="33"/>
      <c r="I15" s="33"/>
      <c r="J15" s="34"/>
    </row>
    <row r="16" spans="1:10" ht="15.75" customHeight="1" x14ac:dyDescent="0.25">
      <c r="A16" s="17">
        <v>9</v>
      </c>
      <c r="B16" s="35" t="s">
        <v>9</v>
      </c>
      <c r="C16" s="19">
        <f>E16+F16+G16+H16+I16+D16</f>
        <v>317</v>
      </c>
      <c r="D16" s="20">
        <v>157</v>
      </c>
      <c r="E16" s="36">
        <f>E35+E38</f>
        <v>160</v>
      </c>
      <c r="F16" s="37">
        <v>0</v>
      </c>
      <c r="G16" s="37">
        <v>0</v>
      </c>
      <c r="H16" s="37"/>
      <c r="I16" s="37"/>
      <c r="J16" s="38"/>
    </row>
    <row r="17" spans="1:10" ht="17.25" customHeight="1" x14ac:dyDescent="0.25">
      <c r="A17" s="17">
        <v>10</v>
      </c>
      <c r="B17" s="35" t="s">
        <v>10</v>
      </c>
      <c r="C17" s="19">
        <f>E17+F17+G17+H17+I17+D17</f>
        <v>23326</v>
      </c>
      <c r="D17" s="28">
        <v>6059</v>
      </c>
      <c r="E17" s="36">
        <f>6228-30-50-25</f>
        <v>6123</v>
      </c>
      <c r="F17" s="20">
        <f>F13-F65</f>
        <v>5718</v>
      </c>
      <c r="G17" s="20">
        <f>G13-G65</f>
        <v>5426</v>
      </c>
      <c r="H17" s="20"/>
      <c r="I17" s="20"/>
      <c r="J17" s="38"/>
    </row>
    <row r="18" spans="1:10" ht="28.5" customHeight="1" x14ac:dyDescent="0.25">
      <c r="A18" s="17">
        <v>11</v>
      </c>
      <c r="B18" s="66" t="s">
        <v>11</v>
      </c>
      <c r="C18" s="66"/>
      <c r="D18" s="66"/>
      <c r="E18" s="66"/>
      <c r="F18" s="66"/>
      <c r="G18" s="66"/>
      <c r="H18" s="66"/>
      <c r="I18" s="66"/>
      <c r="J18" s="66"/>
    </row>
    <row r="19" spans="1:10" ht="31.5" customHeight="1" x14ac:dyDescent="0.25">
      <c r="A19" s="17">
        <v>12</v>
      </c>
      <c r="B19" s="40" t="s">
        <v>14</v>
      </c>
      <c r="C19" s="19">
        <f t="shared" ref="C19:C27" si="1">E19+F19+G19+H19+I19+D19</f>
        <v>23643</v>
      </c>
      <c r="D19" s="37">
        <f>D20+D21</f>
        <v>6216</v>
      </c>
      <c r="E19" s="32">
        <f>E20+E21</f>
        <v>6283</v>
      </c>
      <c r="F19" s="33">
        <f>F20+F21</f>
        <v>5718</v>
      </c>
      <c r="G19" s="33">
        <f>G20+G21</f>
        <v>5426</v>
      </c>
      <c r="H19" s="33"/>
      <c r="I19" s="33"/>
      <c r="J19" s="39"/>
    </row>
    <row r="20" spans="1:10" ht="15" customHeight="1" x14ac:dyDescent="0.25">
      <c r="A20" s="17">
        <v>13</v>
      </c>
      <c r="B20" s="41" t="s">
        <v>9</v>
      </c>
      <c r="C20" s="19">
        <f t="shared" si="1"/>
        <v>317</v>
      </c>
      <c r="D20" s="37">
        <f>D23</f>
        <v>157</v>
      </c>
      <c r="E20" s="36">
        <f>E16</f>
        <v>160</v>
      </c>
      <c r="F20" s="37">
        <f>F23+F79</f>
        <v>0</v>
      </c>
      <c r="G20" s="37">
        <f>G23</f>
        <v>0</v>
      </c>
      <c r="H20" s="37"/>
      <c r="I20" s="37"/>
      <c r="J20" s="42"/>
    </row>
    <row r="21" spans="1:10" ht="16.5" customHeight="1" x14ac:dyDescent="0.25">
      <c r="A21" s="17">
        <v>14</v>
      </c>
      <c r="B21" s="43" t="s">
        <v>10</v>
      </c>
      <c r="C21" s="19">
        <f t="shared" si="1"/>
        <v>23326</v>
      </c>
      <c r="D21" s="37">
        <v>6059</v>
      </c>
      <c r="E21" s="36">
        <f>E17</f>
        <v>6123</v>
      </c>
      <c r="F21" s="37">
        <f>F17</f>
        <v>5718</v>
      </c>
      <c r="G21" s="37">
        <f>G17</f>
        <v>5426</v>
      </c>
      <c r="H21" s="37"/>
      <c r="I21" s="37"/>
      <c r="J21" s="39"/>
    </row>
    <row r="22" spans="1:10" ht="51" customHeight="1" x14ac:dyDescent="0.25">
      <c r="A22" s="17">
        <v>15</v>
      </c>
      <c r="B22" s="44" t="s">
        <v>15</v>
      </c>
      <c r="C22" s="19">
        <f t="shared" si="1"/>
        <v>23063</v>
      </c>
      <c r="D22" s="37">
        <f>D23+D24</f>
        <v>6216</v>
      </c>
      <c r="E22" s="32">
        <f>E23+E24</f>
        <v>5983</v>
      </c>
      <c r="F22" s="33">
        <f>F23+F24</f>
        <v>5578</v>
      </c>
      <c r="G22" s="33">
        <f>G23+G24</f>
        <v>5286</v>
      </c>
      <c r="H22" s="33"/>
      <c r="I22" s="33"/>
      <c r="J22" s="45" t="s">
        <v>16</v>
      </c>
    </row>
    <row r="23" spans="1:10" ht="16.5" customHeight="1" x14ac:dyDescent="0.25">
      <c r="A23" s="17">
        <v>16</v>
      </c>
      <c r="B23" s="35" t="s">
        <v>9</v>
      </c>
      <c r="C23" s="19">
        <f t="shared" si="1"/>
        <v>157</v>
      </c>
      <c r="D23" s="37">
        <f>21.8+135.2</f>
        <v>157</v>
      </c>
      <c r="E23" s="36">
        <v>0</v>
      </c>
      <c r="F23" s="37">
        <v>0</v>
      </c>
      <c r="G23" s="37">
        <v>0</v>
      </c>
      <c r="H23" s="37"/>
      <c r="I23" s="37"/>
      <c r="J23" s="46"/>
    </row>
    <row r="24" spans="1:10" ht="16.5" customHeight="1" x14ac:dyDescent="0.25">
      <c r="A24" s="17">
        <v>17</v>
      </c>
      <c r="B24" s="35" t="s">
        <v>10</v>
      </c>
      <c r="C24" s="19">
        <f t="shared" si="1"/>
        <v>22906</v>
      </c>
      <c r="D24" s="37">
        <v>6059</v>
      </c>
      <c r="E24" s="36">
        <f>6123-140</f>
        <v>5983</v>
      </c>
      <c r="F24" s="37">
        <f>5718-140</f>
        <v>5578</v>
      </c>
      <c r="G24" s="37">
        <f>5426-140</f>
        <v>5286</v>
      </c>
      <c r="H24" s="37"/>
      <c r="I24" s="37"/>
      <c r="J24" s="47"/>
    </row>
    <row r="25" spans="1:10" ht="51" customHeight="1" x14ac:dyDescent="0.25">
      <c r="A25" s="17">
        <v>18</v>
      </c>
      <c r="B25" s="44" t="s">
        <v>17</v>
      </c>
      <c r="C25" s="19">
        <f t="shared" si="1"/>
        <v>22677.8</v>
      </c>
      <c r="D25" s="37">
        <f>D26+D27</f>
        <v>5830.8</v>
      </c>
      <c r="E25" s="32">
        <f>E26+E27</f>
        <v>5983</v>
      </c>
      <c r="F25" s="33">
        <f>F26+F27</f>
        <v>5578</v>
      </c>
      <c r="G25" s="33">
        <f>G26+G27</f>
        <v>5286</v>
      </c>
      <c r="H25" s="33"/>
      <c r="I25" s="33"/>
      <c r="J25" s="38" t="s">
        <v>18</v>
      </c>
    </row>
    <row r="26" spans="1:10" ht="16.5" customHeight="1" x14ac:dyDescent="0.25">
      <c r="A26" s="17">
        <v>19</v>
      </c>
      <c r="B26" s="35" t="s">
        <v>9</v>
      </c>
      <c r="C26" s="19">
        <f t="shared" si="1"/>
        <v>21.8</v>
      </c>
      <c r="D26" s="37">
        <v>21.8</v>
      </c>
      <c r="E26" s="36">
        <f t="shared" ref="E26:G27" si="2">E23</f>
        <v>0</v>
      </c>
      <c r="F26" s="37">
        <f t="shared" si="2"/>
        <v>0</v>
      </c>
      <c r="G26" s="37">
        <f t="shared" si="2"/>
        <v>0</v>
      </c>
      <c r="H26" s="37"/>
      <c r="I26" s="37"/>
      <c r="J26" s="47"/>
    </row>
    <row r="27" spans="1:10" ht="16.5" customHeight="1" x14ac:dyDescent="0.25">
      <c r="A27" s="17">
        <v>20</v>
      </c>
      <c r="B27" s="35" t="s">
        <v>10</v>
      </c>
      <c r="C27" s="19">
        <f t="shared" si="1"/>
        <v>22656</v>
      </c>
      <c r="D27" s="37">
        <v>5809</v>
      </c>
      <c r="E27" s="36">
        <f t="shared" si="2"/>
        <v>5983</v>
      </c>
      <c r="F27" s="37">
        <f t="shared" si="2"/>
        <v>5578</v>
      </c>
      <c r="G27" s="37">
        <f t="shared" si="2"/>
        <v>5286</v>
      </c>
      <c r="H27" s="37"/>
      <c r="I27" s="37"/>
      <c r="J27" s="47"/>
    </row>
    <row r="28" spans="1:10" ht="54.75" hidden="1" customHeight="1" x14ac:dyDescent="0.25">
      <c r="A28" s="17">
        <v>27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/>
      <c r="I28" s="37"/>
      <c r="J28" s="47" t="s">
        <v>20</v>
      </c>
    </row>
    <row r="29" spans="1:10" ht="18.75" hidden="1" customHeight="1" x14ac:dyDescent="0.25">
      <c r="A29" s="17">
        <v>28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/>
      <c r="I29" s="37"/>
      <c r="J29" s="47"/>
    </row>
    <row r="30" spans="1:10" ht="18" hidden="1" customHeight="1" x14ac:dyDescent="0.25">
      <c r="A30" s="17">
        <v>29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/>
      <c r="I30" s="51"/>
      <c r="J30" s="53"/>
    </row>
    <row r="31" spans="1:10" ht="37.5" hidden="1" customHeight="1" x14ac:dyDescent="0.25">
      <c r="A31" s="17">
        <v>30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/>
      <c r="I31" s="37"/>
      <c r="J31" s="47" t="s">
        <v>20</v>
      </c>
    </row>
    <row r="32" spans="1:10" ht="18.75" hidden="1" customHeight="1" x14ac:dyDescent="0.25">
      <c r="A32" s="17">
        <v>31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/>
      <c r="I32" s="37"/>
      <c r="J32" s="47"/>
    </row>
    <row r="33" spans="1:10" ht="18" hidden="1" customHeight="1" x14ac:dyDescent="0.25">
      <c r="A33" s="17">
        <v>32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/>
      <c r="I33" s="51"/>
      <c r="J33" s="53"/>
    </row>
    <row r="34" spans="1:10" ht="88.5" customHeight="1" x14ac:dyDescent="0.25">
      <c r="A34" s="17">
        <v>21</v>
      </c>
      <c r="B34" s="48" t="s">
        <v>22</v>
      </c>
      <c r="C34" s="19">
        <f>E34+F34+G34+H34+I34+D34</f>
        <v>583.9</v>
      </c>
      <c r="D34" s="37">
        <v>148.9</v>
      </c>
      <c r="E34" s="36">
        <f>E35+E36</f>
        <v>235</v>
      </c>
      <c r="F34" s="37">
        <f>F35+F36</f>
        <v>100</v>
      </c>
      <c r="G34" s="37">
        <f>G35+G36</f>
        <v>100</v>
      </c>
      <c r="H34" s="37"/>
      <c r="I34" s="37"/>
      <c r="J34" s="47" t="s">
        <v>23</v>
      </c>
    </row>
    <row r="35" spans="1:10" ht="17.25" customHeight="1" x14ac:dyDescent="0.25">
      <c r="A35" s="17">
        <v>22</v>
      </c>
      <c r="B35" s="49" t="s">
        <v>9</v>
      </c>
      <c r="C35" s="19">
        <f>E35+F35+G35+H35+I35+D35</f>
        <v>183.9</v>
      </c>
      <c r="D35" s="37">
        <v>48.9</v>
      </c>
      <c r="E35" s="36">
        <v>135</v>
      </c>
      <c r="F35" s="37">
        <v>0</v>
      </c>
      <c r="G35" s="37">
        <v>0</v>
      </c>
      <c r="H35" s="37"/>
      <c r="I35" s="37"/>
      <c r="J35" s="47"/>
    </row>
    <row r="36" spans="1:10" ht="16.5" customHeight="1" x14ac:dyDescent="0.25">
      <c r="A36" s="17">
        <v>23</v>
      </c>
      <c r="B36" s="49" t="s">
        <v>10</v>
      </c>
      <c r="C36" s="19">
        <f>E36+F36+G36+H36+I36+D36</f>
        <v>400</v>
      </c>
      <c r="D36" s="37">
        <v>100</v>
      </c>
      <c r="E36" s="36">
        <v>100</v>
      </c>
      <c r="F36" s="37">
        <v>100</v>
      </c>
      <c r="G36" s="37">
        <v>100</v>
      </c>
      <c r="H36" s="37"/>
      <c r="I36" s="37"/>
      <c r="J36" s="47"/>
    </row>
    <row r="37" spans="1:10" ht="87.75" customHeight="1" x14ac:dyDescent="0.25">
      <c r="A37" s="17">
        <v>24</v>
      </c>
      <c r="B37" s="48" t="s">
        <v>24</v>
      </c>
      <c r="C37" s="19">
        <f>E37+F37+G37+H37+I37+D37</f>
        <v>108.9</v>
      </c>
      <c r="D37" s="37">
        <v>43.9</v>
      </c>
      <c r="E37" s="36">
        <f>E38+E39</f>
        <v>65</v>
      </c>
      <c r="F37" s="37">
        <f>F38+F40</f>
        <v>0</v>
      </c>
      <c r="G37" s="37">
        <f>G38+G40</f>
        <v>0</v>
      </c>
      <c r="H37" s="37"/>
      <c r="I37" s="37"/>
      <c r="J37" s="47" t="s">
        <v>25</v>
      </c>
    </row>
    <row r="38" spans="1:10" ht="18.75" customHeight="1" x14ac:dyDescent="0.25">
      <c r="A38" s="17">
        <v>25</v>
      </c>
      <c r="B38" s="49" t="s">
        <v>9</v>
      </c>
      <c r="C38" s="19">
        <f>E38+F38+G38+H38+I38+D38</f>
        <v>43.9</v>
      </c>
      <c r="D38" s="37">
        <v>18.899999999999999</v>
      </c>
      <c r="E38" s="36">
        <v>25</v>
      </c>
      <c r="F38" s="37">
        <v>0</v>
      </c>
      <c r="G38" s="37">
        <v>0</v>
      </c>
      <c r="H38" s="37"/>
      <c r="I38" s="37"/>
      <c r="J38" s="47"/>
    </row>
    <row r="39" spans="1:10" ht="18.75" customHeight="1" x14ac:dyDescent="0.25">
      <c r="A39" s="17">
        <v>26</v>
      </c>
      <c r="B39" s="50" t="s">
        <v>10</v>
      </c>
      <c r="C39" s="19">
        <v>145</v>
      </c>
      <c r="D39" s="51">
        <v>25</v>
      </c>
      <c r="E39" s="52">
        <v>40</v>
      </c>
      <c r="F39" s="51">
        <v>40</v>
      </c>
      <c r="G39" s="51">
        <v>40</v>
      </c>
      <c r="H39" s="51"/>
      <c r="I39" s="51"/>
      <c r="J39" s="53"/>
    </row>
    <row r="40" spans="1:10" ht="66" customHeight="1" x14ac:dyDescent="0.25">
      <c r="A40" s="17">
        <v>27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/>
      <c r="I40" s="51"/>
      <c r="J40" s="55">
        <v>8</v>
      </c>
    </row>
    <row r="41" spans="1:10" ht="17.45" customHeight="1" x14ac:dyDescent="0.25">
      <c r="A41" s="17">
        <v>28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/>
      <c r="I41" s="51"/>
      <c r="J41" s="53"/>
    </row>
    <row r="42" spans="1:10" ht="19.899999999999999" customHeight="1" x14ac:dyDescent="0.25">
      <c r="A42" s="17">
        <v>29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/>
      <c r="I42" s="51"/>
      <c r="J42" s="53"/>
    </row>
    <row r="43" spans="1:10" ht="56.45" customHeight="1" x14ac:dyDescent="0.25">
      <c r="A43" s="17">
        <v>30</v>
      </c>
      <c r="B43" s="54" t="s">
        <v>27</v>
      </c>
      <c r="C43" s="19">
        <f>C44+C45</f>
        <v>0</v>
      </c>
      <c r="D43" s="19">
        <f>D44+D45</f>
        <v>0</v>
      </c>
      <c r="E43" s="56">
        <f>E44+E45</f>
        <v>0</v>
      </c>
      <c r="F43" s="19">
        <f>F44+F45</f>
        <v>0</v>
      </c>
      <c r="G43" s="19">
        <f>G44+G45</f>
        <v>0</v>
      </c>
      <c r="H43" s="51"/>
      <c r="I43" s="51"/>
      <c r="J43" s="55">
        <v>16</v>
      </c>
    </row>
    <row r="44" spans="1:10" ht="19.899999999999999" customHeight="1" x14ac:dyDescent="0.25">
      <c r="A44" s="17">
        <v>31</v>
      </c>
      <c r="B44" s="49" t="s">
        <v>9</v>
      </c>
      <c r="C44" s="19">
        <v>0</v>
      </c>
      <c r="D44" s="51">
        <v>0</v>
      </c>
      <c r="E44" s="52">
        <v>0</v>
      </c>
      <c r="F44" s="51">
        <v>0</v>
      </c>
      <c r="G44" s="51">
        <v>0</v>
      </c>
      <c r="H44" s="51"/>
      <c r="I44" s="51"/>
      <c r="J44" s="53"/>
    </row>
    <row r="45" spans="1:10" ht="19.899999999999999" customHeight="1" x14ac:dyDescent="0.25">
      <c r="A45" s="17">
        <v>32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/>
      <c r="I45" s="51"/>
      <c r="J45" s="53"/>
    </row>
    <row r="46" spans="1:10" ht="24" customHeight="1" x14ac:dyDescent="0.25">
      <c r="A46" s="17">
        <v>33</v>
      </c>
      <c r="B46" s="67" t="s">
        <v>28</v>
      </c>
      <c r="C46" s="67"/>
      <c r="D46" s="67"/>
      <c r="E46" s="67"/>
      <c r="F46" s="67"/>
      <c r="G46" s="67"/>
      <c r="H46" s="67"/>
      <c r="I46" s="67"/>
      <c r="J46" s="67"/>
    </row>
    <row r="47" spans="1:10" ht="33" customHeight="1" x14ac:dyDescent="0.25">
      <c r="A47" s="17">
        <v>34</v>
      </c>
      <c r="B47" s="31" t="s">
        <v>13</v>
      </c>
      <c r="C47" s="19">
        <f t="shared" ref="C47:C61" si="4">E47+F47+G47+H47+I47+D47</f>
        <v>192.4</v>
      </c>
      <c r="D47" s="33">
        <f>D53+D56+D59</f>
        <v>192.4</v>
      </c>
      <c r="E47" s="32">
        <f>E53+E56+E59</f>
        <v>0</v>
      </c>
      <c r="F47" s="33">
        <f>F53+F56+F59</f>
        <v>0</v>
      </c>
      <c r="G47" s="33">
        <f>G53+G56+G59</f>
        <v>0</v>
      </c>
      <c r="H47" s="33"/>
      <c r="I47" s="33"/>
      <c r="J47" s="34"/>
    </row>
    <row r="48" spans="1:10" ht="15.75" customHeight="1" x14ac:dyDescent="0.25">
      <c r="A48" s="17">
        <v>35</v>
      </c>
      <c r="B48" s="35" t="s">
        <v>9</v>
      </c>
      <c r="C48" s="19">
        <f t="shared" si="4"/>
        <v>67.400000000000006</v>
      </c>
      <c r="D48" s="33">
        <f>D54+D57+D60</f>
        <v>67.400000000000006</v>
      </c>
      <c r="E48" s="36">
        <v>0</v>
      </c>
      <c r="F48" s="37">
        <v>0</v>
      </c>
      <c r="G48" s="37">
        <v>0</v>
      </c>
      <c r="H48" s="37"/>
      <c r="I48" s="37"/>
      <c r="J48" s="38"/>
    </row>
    <row r="49" spans="1:10" ht="17.25" customHeight="1" x14ac:dyDescent="0.25">
      <c r="A49" s="17">
        <v>36</v>
      </c>
      <c r="B49" s="35" t="s">
        <v>10</v>
      </c>
      <c r="C49" s="19">
        <f t="shared" si="4"/>
        <v>125</v>
      </c>
      <c r="D49" s="33">
        <f>D55+D58+D61</f>
        <v>125</v>
      </c>
      <c r="E49" s="36">
        <v>0</v>
      </c>
      <c r="F49" s="37">
        <v>0</v>
      </c>
      <c r="G49" s="37">
        <v>0</v>
      </c>
      <c r="H49" s="37"/>
      <c r="I49" s="37"/>
      <c r="J49" s="38"/>
    </row>
    <row r="50" spans="1:10" ht="75" customHeight="1" x14ac:dyDescent="0.25">
      <c r="A50" s="17">
        <v>37</v>
      </c>
      <c r="B50" s="57" t="s">
        <v>29</v>
      </c>
      <c r="C50" s="19">
        <f t="shared" si="4"/>
        <v>192.4</v>
      </c>
      <c r="D50" s="33">
        <f>D53+D56+D59</f>
        <v>192.4</v>
      </c>
      <c r="E50" s="32">
        <f>E53+E56+E59</f>
        <v>0</v>
      </c>
      <c r="F50" s="33">
        <f>F53+F56+F59</f>
        <v>0</v>
      </c>
      <c r="G50" s="33">
        <f>G53+G56+G59</f>
        <v>0</v>
      </c>
      <c r="H50" s="33"/>
      <c r="I50" s="33"/>
      <c r="J50" s="58"/>
    </row>
    <row r="51" spans="1:10" ht="15.75" x14ac:dyDescent="0.25">
      <c r="A51" s="17">
        <v>38</v>
      </c>
      <c r="B51" s="59" t="s">
        <v>9</v>
      </c>
      <c r="C51" s="19">
        <f t="shared" si="4"/>
        <v>67.400000000000006</v>
      </c>
      <c r="D51" s="33">
        <f>D54+D57+D60</f>
        <v>67.400000000000006</v>
      </c>
      <c r="E51" s="36">
        <v>0</v>
      </c>
      <c r="F51" s="37">
        <v>0</v>
      </c>
      <c r="G51" s="37">
        <v>0</v>
      </c>
      <c r="H51" s="37"/>
      <c r="I51" s="37"/>
      <c r="J51" s="47"/>
    </row>
    <row r="52" spans="1:10" ht="15.75" x14ac:dyDescent="0.25">
      <c r="A52" s="17">
        <v>39</v>
      </c>
      <c r="B52" s="60" t="s">
        <v>10</v>
      </c>
      <c r="C52" s="19">
        <f t="shared" si="4"/>
        <v>125</v>
      </c>
      <c r="D52" s="33">
        <f>D55+D58+D61</f>
        <v>125</v>
      </c>
      <c r="E52" s="36">
        <v>0</v>
      </c>
      <c r="F52" s="37">
        <v>0</v>
      </c>
      <c r="G52" s="37">
        <v>0</v>
      </c>
      <c r="H52" s="37"/>
      <c r="I52" s="37"/>
      <c r="J52" s="61"/>
    </row>
    <row r="53" spans="1:10" ht="83.25" customHeight="1" x14ac:dyDescent="0.25">
      <c r="A53" s="17">
        <v>40</v>
      </c>
      <c r="B53" s="44" t="s">
        <v>30</v>
      </c>
      <c r="C53" s="19">
        <f t="shared" si="4"/>
        <v>30</v>
      </c>
      <c r="D53" s="37">
        <v>30</v>
      </c>
      <c r="E53" s="36"/>
      <c r="F53" s="37"/>
      <c r="G53" s="37"/>
      <c r="H53" s="33"/>
      <c r="I53" s="33"/>
      <c r="J53" s="38"/>
    </row>
    <row r="54" spans="1:10" ht="15.75" x14ac:dyDescent="0.25">
      <c r="A54" s="17">
        <v>41</v>
      </c>
      <c r="B54" s="59" t="s">
        <v>9</v>
      </c>
      <c r="C54" s="19">
        <f t="shared" si="4"/>
        <v>5</v>
      </c>
      <c r="D54" s="37">
        <v>5</v>
      </c>
      <c r="E54" s="36">
        <v>0</v>
      </c>
      <c r="F54" s="37">
        <v>0</v>
      </c>
      <c r="G54" s="37">
        <v>0</v>
      </c>
      <c r="H54" s="37"/>
      <c r="I54" s="37"/>
      <c r="J54" s="47"/>
    </row>
    <row r="55" spans="1:10" ht="15.75" x14ac:dyDescent="0.25">
      <c r="A55" s="17">
        <v>42</v>
      </c>
      <c r="B55" s="60" t="s">
        <v>10</v>
      </c>
      <c r="C55" s="19">
        <f t="shared" si="4"/>
        <v>25</v>
      </c>
      <c r="D55" s="51">
        <v>25</v>
      </c>
      <c r="E55" s="52">
        <v>0</v>
      </c>
      <c r="F55" s="51">
        <v>0</v>
      </c>
      <c r="G55" s="51">
        <v>0</v>
      </c>
      <c r="H55" s="51"/>
      <c r="I55" s="51"/>
      <c r="J55" s="61"/>
    </row>
    <row r="56" spans="1:10" ht="54" customHeight="1" x14ac:dyDescent="0.25">
      <c r="A56" s="17">
        <v>43</v>
      </c>
      <c r="B56" s="44" t="s">
        <v>31</v>
      </c>
      <c r="C56" s="19">
        <f t="shared" si="4"/>
        <v>100</v>
      </c>
      <c r="D56" s="37">
        <v>100</v>
      </c>
      <c r="E56" s="32"/>
      <c r="F56" s="33"/>
      <c r="G56" s="33"/>
      <c r="H56" s="33"/>
      <c r="I56" s="33"/>
      <c r="J56" s="38"/>
    </row>
    <row r="57" spans="1:10" ht="15.75" x14ac:dyDescent="0.25">
      <c r="A57" s="17">
        <v>44</v>
      </c>
      <c r="B57" s="62" t="s">
        <v>9</v>
      </c>
      <c r="C57" s="19">
        <f t="shared" si="4"/>
        <v>50</v>
      </c>
      <c r="D57" s="37">
        <v>50</v>
      </c>
      <c r="E57" s="36">
        <v>0</v>
      </c>
      <c r="F57" s="37">
        <v>0</v>
      </c>
      <c r="G57" s="37">
        <v>0</v>
      </c>
      <c r="H57" s="37"/>
      <c r="I57" s="37"/>
      <c r="J57" s="47"/>
    </row>
    <row r="58" spans="1:10" ht="15.75" x14ac:dyDescent="0.25">
      <c r="A58" s="17">
        <v>45</v>
      </c>
      <c r="B58" s="63" t="s">
        <v>10</v>
      </c>
      <c r="C58" s="19">
        <f t="shared" si="4"/>
        <v>50</v>
      </c>
      <c r="D58" s="51">
        <v>50</v>
      </c>
      <c r="E58" s="52">
        <v>0</v>
      </c>
      <c r="F58" s="51">
        <v>0</v>
      </c>
      <c r="G58" s="51">
        <v>0</v>
      </c>
      <c r="H58" s="51"/>
      <c r="I58" s="51"/>
      <c r="J58" s="61"/>
    </row>
    <row r="59" spans="1:10" ht="111.75" customHeight="1" x14ac:dyDescent="0.25">
      <c r="A59" s="17">
        <v>46</v>
      </c>
      <c r="B59" s="44" t="s">
        <v>32</v>
      </c>
      <c r="C59" s="19">
        <f t="shared" si="4"/>
        <v>62.4</v>
      </c>
      <c r="D59" s="37">
        <v>62.4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47</v>
      </c>
      <c r="B60" s="62" t="s">
        <v>9</v>
      </c>
      <c r="C60" s="19">
        <f t="shared" si="4"/>
        <v>12.4</v>
      </c>
      <c r="D60" s="37">
        <v>12.4</v>
      </c>
      <c r="E60" s="36">
        <v>0</v>
      </c>
      <c r="F60" s="37">
        <v>0</v>
      </c>
      <c r="G60" s="37">
        <v>0</v>
      </c>
      <c r="H60" s="37"/>
      <c r="I60" s="37"/>
      <c r="J60" s="47"/>
    </row>
    <row r="61" spans="1:10" ht="15.75" x14ac:dyDescent="0.25">
      <c r="A61" s="17">
        <v>48</v>
      </c>
      <c r="B61" s="62" t="s">
        <v>10</v>
      </c>
      <c r="C61" s="19">
        <f t="shared" si="4"/>
        <v>50</v>
      </c>
      <c r="D61" s="37">
        <v>50</v>
      </c>
      <c r="E61" s="36">
        <v>0</v>
      </c>
      <c r="F61" s="37">
        <v>0</v>
      </c>
      <c r="G61" s="37">
        <v>0</v>
      </c>
      <c r="H61" s="37"/>
      <c r="I61" s="37"/>
      <c r="J61" s="64"/>
    </row>
    <row r="62" spans="1:10" ht="24" customHeight="1" x14ac:dyDescent="0.25">
      <c r="A62" s="17">
        <v>49</v>
      </c>
      <c r="B62" s="67" t="s">
        <v>33</v>
      </c>
      <c r="C62" s="67"/>
      <c r="D62" s="67"/>
      <c r="E62" s="67"/>
      <c r="F62" s="67"/>
      <c r="G62" s="67"/>
      <c r="H62" s="67"/>
      <c r="I62" s="67"/>
      <c r="J62" s="67"/>
    </row>
    <row r="63" spans="1:10" ht="33" customHeight="1" x14ac:dyDescent="0.25">
      <c r="A63" s="17">
        <v>50</v>
      </c>
      <c r="B63" s="31" t="s">
        <v>13</v>
      </c>
      <c r="C63" s="37">
        <f t="shared" ref="C63:C79" si="5">E63+F63+G63+H63+I63</f>
        <v>339.8</v>
      </c>
      <c r="D63" s="33"/>
      <c r="E63" s="32">
        <f>E64+E65</f>
        <v>129.80000000000001</v>
      </c>
      <c r="F63" s="33">
        <f>F64+F65</f>
        <v>105</v>
      </c>
      <c r="G63" s="33">
        <f>G64+G65</f>
        <v>105</v>
      </c>
      <c r="H63" s="33"/>
      <c r="I63" s="33"/>
      <c r="J63" s="34"/>
    </row>
    <row r="64" spans="1:10" ht="15.75" customHeight="1" x14ac:dyDescent="0.25">
      <c r="A64" s="17">
        <v>51</v>
      </c>
      <c r="B64" s="35" t="s">
        <v>9</v>
      </c>
      <c r="C64" s="37">
        <f t="shared" si="5"/>
        <v>24.8</v>
      </c>
      <c r="D64" s="33"/>
      <c r="E64" s="36">
        <f t="shared" ref="E64:G64" si="6">E67</f>
        <v>24.8</v>
      </c>
      <c r="F64" s="37">
        <f t="shared" si="6"/>
        <v>0</v>
      </c>
      <c r="G64" s="37">
        <f t="shared" si="6"/>
        <v>0</v>
      </c>
      <c r="H64" s="37"/>
      <c r="I64" s="37"/>
      <c r="J64" s="38"/>
    </row>
    <row r="65" spans="1:10" ht="17.25" customHeight="1" x14ac:dyDescent="0.25">
      <c r="A65" s="17">
        <v>52</v>
      </c>
      <c r="B65" s="35" t="s">
        <v>10</v>
      </c>
      <c r="C65" s="37">
        <f t="shared" si="5"/>
        <v>315</v>
      </c>
      <c r="D65" s="33"/>
      <c r="E65" s="36">
        <v>105</v>
      </c>
      <c r="F65" s="37">
        <v>105</v>
      </c>
      <c r="G65" s="37">
        <v>105</v>
      </c>
      <c r="H65" s="37"/>
      <c r="I65" s="37"/>
      <c r="J65" s="38"/>
    </row>
    <row r="66" spans="1:10" ht="75" customHeight="1" x14ac:dyDescent="0.25">
      <c r="A66" s="17">
        <v>53</v>
      </c>
      <c r="B66" s="57" t="s">
        <v>29</v>
      </c>
      <c r="C66" s="37">
        <f t="shared" si="5"/>
        <v>339.8</v>
      </c>
      <c r="D66" s="33"/>
      <c r="E66" s="32">
        <f>E67+E68</f>
        <v>129.80000000000001</v>
      </c>
      <c r="F66" s="33">
        <f>F67+F68</f>
        <v>105</v>
      </c>
      <c r="G66" s="33">
        <f>G67+G68</f>
        <v>105</v>
      </c>
      <c r="H66" s="33"/>
      <c r="I66" s="33"/>
      <c r="J66" s="58"/>
    </row>
    <row r="67" spans="1:10" ht="15.75" x14ac:dyDescent="0.25">
      <c r="A67" s="17">
        <v>54</v>
      </c>
      <c r="B67" s="59" t="s">
        <v>9</v>
      </c>
      <c r="C67" s="37">
        <f t="shared" si="5"/>
        <v>24.8</v>
      </c>
      <c r="D67" s="33"/>
      <c r="E67" s="36">
        <f t="shared" ref="E67:G67" si="7">E70+E73+E76+E79</f>
        <v>24.8</v>
      </c>
      <c r="F67" s="37">
        <f t="shared" si="7"/>
        <v>0</v>
      </c>
      <c r="G67" s="37">
        <f t="shared" si="7"/>
        <v>0</v>
      </c>
      <c r="H67" s="37"/>
      <c r="I67" s="37"/>
      <c r="J67" s="47"/>
    </row>
    <row r="68" spans="1:10" ht="15.75" x14ac:dyDescent="0.25">
      <c r="A68" s="17">
        <v>55</v>
      </c>
      <c r="B68" s="60" t="s">
        <v>10</v>
      </c>
      <c r="C68" s="37">
        <f t="shared" si="5"/>
        <v>315</v>
      </c>
      <c r="D68" s="33"/>
      <c r="E68" s="36">
        <v>105</v>
      </c>
      <c r="F68" s="37">
        <v>105</v>
      </c>
      <c r="G68" s="37">
        <v>105</v>
      </c>
      <c r="H68" s="37"/>
      <c r="I68" s="37"/>
      <c r="J68" s="61"/>
    </row>
    <row r="69" spans="1:10" ht="83.25" customHeight="1" x14ac:dyDescent="0.25">
      <c r="A69" s="17">
        <v>56</v>
      </c>
      <c r="B69" s="44" t="s">
        <v>30</v>
      </c>
      <c r="C69" s="37">
        <f t="shared" si="5"/>
        <v>105</v>
      </c>
      <c r="D69" s="37"/>
      <c r="E69" s="32">
        <f>E70+E71</f>
        <v>45</v>
      </c>
      <c r="F69" s="33">
        <f>F70+F71</f>
        <v>30</v>
      </c>
      <c r="G69" s="33">
        <f>G70+G71</f>
        <v>30</v>
      </c>
      <c r="H69" s="33"/>
      <c r="I69" s="33"/>
      <c r="J69" s="38" t="s">
        <v>34</v>
      </c>
    </row>
    <row r="70" spans="1:10" ht="15.75" x14ac:dyDescent="0.25">
      <c r="A70" s="17">
        <v>57</v>
      </c>
      <c r="B70" s="59" t="s">
        <v>9</v>
      </c>
      <c r="C70" s="37">
        <f t="shared" si="5"/>
        <v>15</v>
      </c>
      <c r="D70" s="37"/>
      <c r="E70" s="36">
        <v>15</v>
      </c>
      <c r="F70" s="37">
        <v>0</v>
      </c>
      <c r="G70" s="37">
        <v>0</v>
      </c>
      <c r="H70" s="37"/>
      <c r="I70" s="37"/>
      <c r="J70" s="47"/>
    </row>
    <row r="71" spans="1:10" ht="15.75" x14ac:dyDescent="0.25">
      <c r="A71" s="17">
        <v>58</v>
      </c>
      <c r="B71" s="60" t="s">
        <v>10</v>
      </c>
      <c r="C71" s="37">
        <f t="shared" si="5"/>
        <v>90</v>
      </c>
      <c r="D71" s="51"/>
      <c r="E71" s="52">
        <v>30</v>
      </c>
      <c r="F71" s="51">
        <v>30</v>
      </c>
      <c r="G71" s="51">
        <v>30</v>
      </c>
      <c r="H71" s="51"/>
      <c r="I71" s="51"/>
      <c r="J71" s="61"/>
    </row>
    <row r="72" spans="1:10" ht="54" customHeight="1" x14ac:dyDescent="0.25">
      <c r="A72" s="17">
        <v>59</v>
      </c>
      <c r="B72" s="44" t="s">
        <v>31</v>
      </c>
      <c r="C72" s="37">
        <f t="shared" si="5"/>
        <v>225</v>
      </c>
      <c r="D72" s="37"/>
      <c r="E72" s="32">
        <f>E73+E74</f>
        <v>75</v>
      </c>
      <c r="F72" s="33">
        <f>F73+F74</f>
        <v>75</v>
      </c>
      <c r="G72" s="33">
        <f>G73+G74</f>
        <v>75</v>
      </c>
      <c r="H72" s="33"/>
      <c r="I72" s="33"/>
      <c r="J72" s="38"/>
    </row>
    <row r="73" spans="1:10" ht="15.75" x14ac:dyDescent="0.25">
      <c r="A73" s="17">
        <v>60</v>
      </c>
      <c r="B73" s="62" t="s">
        <v>9</v>
      </c>
      <c r="C73" s="37">
        <f t="shared" si="5"/>
        <v>0</v>
      </c>
      <c r="D73" s="37"/>
      <c r="E73" s="36">
        <v>0</v>
      </c>
      <c r="F73" s="37">
        <v>0</v>
      </c>
      <c r="G73" s="37">
        <v>0</v>
      </c>
      <c r="H73" s="37"/>
      <c r="I73" s="37"/>
      <c r="J73" s="47"/>
    </row>
    <row r="74" spans="1:10" ht="15.75" x14ac:dyDescent="0.25">
      <c r="A74" s="17">
        <v>61</v>
      </c>
      <c r="B74" s="63" t="s">
        <v>10</v>
      </c>
      <c r="C74" s="37">
        <f t="shared" si="5"/>
        <v>225</v>
      </c>
      <c r="D74" s="51"/>
      <c r="E74" s="52">
        <v>75</v>
      </c>
      <c r="F74" s="51">
        <v>75</v>
      </c>
      <c r="G74" s="51">
        <v>75</v>
      </c>
      <c r="H74" s="51"/>
      <c r="I74" s="51"/>
      <c r="J74" s="61"/>
    </row>
    <row r="75" spans="1:10" ht="111.75" customHeight="1" x14ac:dyDescent="0.25">
      <c r="A75" s="17">
        <v>62</v>
      </c>
      <c r="B75" s="44" t="s">
        <v>32</v>
      </c>
      <c r="C75" s="37">
        <f t="shared" si="5"/>
        <v>9.8000000000000007</v>
      </c>
      <c r="D75" s="37"/>
      <c r="E75" s="32">
        <f>E76+E77</f>
        <v>9.8000000000000007</v>
      </c>
      <c r="F75" s="33">
        <f>F76+F77</f>
        <v>0</v>
      </c>
      <c r="G75" s="33">
        <f>G76+G77</f>
        <v>0</v>
      </c>
      <c r="H75" s="33"/>
      <c r="I75" s="33"/>
      <c r="J75" s="38" t="s">
        <v>35</v>
      </c>
    </row>
    <row r="76" spans="1:10" ht="15.75" x14ac:dyDescent="0.25">
      <c r="A76" s="17">
        <v>63</v>
      </c>
      <c r="B76" s="62" t="s">
        <v>9</v>
      </c>
      <c r="C76" s="37">
        <f t="shared" si="5"/>
        <v>9.8000000000000007</v>
      </c>
      <c r="D76" s="37"/>
      <c r="E76" s="36">
        <v>9.8000000000000007</v>
      </c>
      <c r="F76" s="37">
        <v>0</v>
      </c>
      <c r="G76" s="37">
        <v>0</v>
      </c>
      <c r="H76" s="37"/>
      <c r="I76" s="37"/>
      <c r="J76" s="47"/>
    </row>
    <row r="77" spans="1:10" ht="15.75" x14ac:dyDescent="0.25">
      <c r="A77" s="17">
        <v>64</v>
      </c>
      <c r="B77" s="62" t="s">
        <v>10</v>
      </c>
      <c r="C77" s="37">
        <f t="shared" si="5"/>
        <v>0</v>
      </c>
      <c r="D77" s="37"/>
      <c r="E77" s="36">
        <v>0</v>
      </c>
      <c r="F77" s="37">
        <v>0</v>
      </c>
      <c r="G77" s="37">
        <v>0</v>
      </c>
      <c r="H77" s="37"/>
      <c r="I77" s="37"/>
      <c r="J77" s="64"/>
    </row>
    <row r="78" spans="1:10" ht="111.75" customHeight="1" x14ac:dyDescent="0.25">
      <c r="A78" s="17">
        <v>65</v>
      </c>
      <c r="B78" s="44" t="s">
        <v>36</v>
      </c>
      <c r="C78" s="37">
        <f t="shared" si="5"/>
        <v>0</v>
      </c>
      <c r="D78" s="37"/>
      <c r="E78" s="32">
        <f>E79+0</f>
        <v>0</v>
      </c>
      <c r="F78" s="33">
        <v>0</v>
      </c>
      <c r="G78" s="33">
        <v>0</v>
      </c>
      <c r="H78" s="33"/>
      <c r="I78" s="33"/>
      <c r="J78" s="38"/>
    </row>
    <row r="79" spans="1:10" ht="15.75" x14ac:dyDescent="0.25">
      <c r="A79" s="17">
        <v>66</v>
      </c>
      <c r="B79" s="62" t="s">
        <v>9</v>
      </c>
      <c r="C79" s="37">
        <f t="shared" si="5"/>
        <v>0</v>
      </c>
      <c r="D79" s="37"/>
      <c r="E79" s="36">
        <v>0</v>
      </c>
      <c r="F79" s="37">
        <v>0</v>
      </c>
      <c r="G79" s="37">
        <v>0</v>
      </c>
      <c r="H79" s="37"/>
      <c r="I79" s="37"/>
      <c r="J79" s="47"/>
    </row>
    <row r="80" spans="1:10" ht="15.75" x14ac:dyDescent="0.25">
      <c r="A80" s="17">
        <v>67</v>
      </c>
      <c r="B80" s="62" t="s">
        <v>10</v>
      </c>
      <c r="C80" s="37">
        <v>0</v>
      </c>
      <c r="D80" s="37"/>
      <c r="E80" s="36">
        <v>0</v>
      </c>
      <c r="F80" s="37">
        <v>0</v>
      </c>
      <c r="G80" s="37">
        <v>0</v>
      </c>
      <c r="H80" s="37"/>
      <c r="I80" s="37"/>
      <c r="J80" s="64"/>
    </row>
  </sheetData>
  <mergeCells count="11">
    <mergeCell ref="B14:I14"/>
    <mergeCell ref="B18:J18"/>
    <mergeCell ref="B46:J46"/>
    <mergeCell ref="B62:J62"/>
    <mergeCell ref="A2:J2"/>
    <mergeCell ref="A3:J3"/>
    <mergeCell ref="B4:J4"/>
    <mergeCell ref="A5:A6"/>
    <mergeCell ref="B5:B6"/>
    <mergeCell ref="C5:I5"/>
    <mergeCell ref="J5:J6"/>
  </mergeCells>
  <printOptions horizontalCentered="1"/>
  <pageMargins left="0.31527777777777799" right="0.31527777777777799" top="0.59027777777777801" bottom="0.35416666666666702" header="0.511811023622047" footer="0.511811023622047"/>
  <pageSetup paperSize="9" scale="63" orientation="landscape" horizontalDpi="300" verticalDpi="300" r:id="rId1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</vt:lpstr>
      <vt:lpstr>'1'!а1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Сивкина Ольга Виткоровна</cp:lastModifiedBy>
  <cp:revision>4</cp:revision>
  <cp:lastPrinted>2023-07-07T03:54:01Z</cp:lastPrinted>
  <dcterms:created xsi:type="dcterms:W3CDTF">2006-09-28T05:33:49Z</dcterms:created>
  <dcterms:modified xsi:type="dcterms:W3CDTF">2023-07-07T04:57:51Z</dcterms:modified>
  <dc:language>ru-RU</dc:language>
</cp:coreProperties>
</file>